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8a1dd0f06c83c30/Desktop/New folder/"/>
    </mc:Choice>
  </mc:AlternateContent>
  <xr:revisionPtr revIDLastSave="105" documentId="8_{2856F507-194D-4AC6-A83F-00E645D583AC}" xr6:coauthVersionLast="47" xr6:coauthVersionMax="47" xr10:uidLastSave="{3EA3EE2D-6EF6-48B7-B8A0-D6842118D685}"/>
  <bookViews>
    <workbookView xWindow="-120" yWindow="-120" windowWidth="20730" windowHeight="11040" tabRatio="593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2" l="1"/>
  <c r="C49" i="2" l="1"/>
  <c r="C41" i="2"/>
  <c r="C39" i="2"/>
  <c r="C35" i="2"/>
  <c r="C27" i="2"/>
  <c r="C17" i="2"/>
  <c r="C12" i="2"/>
  <c r="I49" i="2"/>
  <c r="I41" i="2"/>
  <c r="I35" i="2"/>
  <c r="I27" i="2"/>
  <c r="I17" i="2"/>
  <c r="I12" i="2"/>
  <c r="D41" i="2" l="1"/>
  <c r="E41" i="2"/>
  <c r="F41" i="2"/>
  <c r="G41" i="2"/>
  <c r="H41" i="2"/>
  <c r="B41" i="2"/>
  <c r="C51" i="2"/>
  <c r="I51" i="2"/>
  <c r="D49" i="2"/>
  <c r="E49" i="2"/>
  <c r="F49" i="2"/>
  <c r="G49" i="2"/>
  <c r="H49" i="2"/>
  <c r="D39" i="2"/>
  <c r="E39" i="2"/>
  <c r="F39" i="2"/>
  <c r="G39" i="2"/>
  <c r="H39" i="2"/>
  <c r="D35" i="2"/>
  <c r="E35" i="2"/>
  <c r="F35" i="2"/>
  <c r="G35" i="2"/>
  <c r="H35" i="2"/>
  <c r="D27" i="2"/>
  <c r="E27" i="2"/>
  <c r="F27" i="2"/>
  <c r="G27" i="2"/>
  <c r="H27" i="2"/>
  <c r="D17" i="2"/>
  <c r="E17" i="2"/>
  <c r="F17" i="2"/>
  <c r="G17" i="2"/>
  <c r="H17" i="2"/>
  <c r="D12" i="2"/>
  <c r="E12" i="2"/>
  <c r="F12" i="2"/>
  <c r="G12" i="2"/>
  <c r="H12" i="2"/>
  <c r="B17" i="2"/>
  <c r="B27" i="2"/>
  <c r="B35" i="2"/>
  <c r="B39" i="2"/>
  <c r="H51" i="2" l="1"/>
  <c r="G51" i="2"/>
  <c r="F51" i="2"/>
  <c r="D51" i="2"/>
  <c r="E51" i="2"/>
  <c r="B49" i="2"/>
  <c r="P13" i="2"/>
  <c r="P14" i="2"/>
  <c r="P15" i="2"/>
  <c r="P16" i="2"/>
  <c r="P12" i="2" l="1"/>
  <c r="M51" i="2"/>
  <c r="L51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K51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<sst xmlns="http://schemas.openxmlformats.org/spreadsheetml/2006/main" count="66" uniqueCount="66">
  <si>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</si>
  <si>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</si>
  <si>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</si>
  <si>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</si>
  <si>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</si>
  <si>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</si>
  <si>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</si>
  <si>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</si>
  <si>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</si>
  <si>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</si>
  <si>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</si>
  <si>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</si>
  <si>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</si>
  <si>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</si>
  <si>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</si>
  <si>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</si>
  <si>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</si>
  <si>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</si>
  <si>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</si>
  <si>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</si>
  <si>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</si>
  <si>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</si>
  <si>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</si>
  <si>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</si>
  <si>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</si>
  <si>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</si>
  <si>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</si>
  <si>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</si>
  <si>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</si>
  <si>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</si>
  <si>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</si>
  <si>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</si>
  <si>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</si>
  <si>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</si>
  <si>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</si>
  <si>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</si>
  <si>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</si>
  <si>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</si>
  <si>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</si>
  <si>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</si>
  <si>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</si>
  <si>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</si>
  <si>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</si>
  <si>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</si>
  <si>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</si>
  <si>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</si>
  <si>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</si>
  <si>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</si>
  <si>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</si>
  <si>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</si>
  <si>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</si>
  <si>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</si>
  <si>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</si>
  <si>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</si>
  <si>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</si>
  <si>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</si>
  <si>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</si>
  <si>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</si>
  <si>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</si>
  <si>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</si>
  <si>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</si>
  <si>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31 DE JULIO 2024</t>
  </si>
  <si>
    <t>APROBADO POR:</t>
  </si>
  <si>
    <t>REVISADO POR:</t>
  </si>
  <si>
    <t>PREPARADO POR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</si>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</sst>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4" fontId="7" fillId="0" borderId="0" xfId="0" applyNumberFormat="1" applyFont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/>
    <xf numFmtId="43" fontId="8" fillId="4" borderId="0" xfId="0" applyNumberFormat="1" applyFont="1" applyFill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/>
    <xf numFmtId="0" fontId="6" fillId="4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/>
    <xf numFmtId="49" fontId="10" fillId="0" borderId="0" xfId="0" applyNumberFormat="1" applyFo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5" fontId="0" fillId="0" borderId="0" xfId="0" applyNumberFormat="1" applyAlignment="1">
      <alignment vertical="center" wrapText="1"/>
    </xf>
    <xf numFmtId="0" fontId="8" fillId="0" borderId="0" xfId="0" applyFont="1"/>
    <xf numFmtId="43" fontId="0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 readingOrder="1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1091404</xdr:colOff>
      <xdr:row>0</xdr:row>
      <xdr:rowOff>33338</xdr:rowOff>
    </xdr:from>
    <xdr:to>
      <xdr:col>8</xdr:col>
      <xdr:colOff>145256</xdr:colOff>
      <xdr:row>5</xdr:row>
      <xdr:rowOff>223837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029" y="33338"/>
          <a:ext cx="3625852" cy="1643062"/>
        </a:xfrm>
        <a:prstGeom prst="rect">
          <a:avLst/>
        </a:prstGeom>
      </xdr:spPr>
    </xdr:pic>
    <xdr:clientData/>
  </xdr:twoCellAnchor>
  <xdr:twoCellAnchor>
    <xdr:from>
      <xdr:col>11</xdr:col>
      <xdr:colOff>1066782</xdr:colOff>
      <xdr:row>56</xdr:row>
      <xdr:rowOff>1</xdr:rowOff>
    </xdr:from>
    <xdr:to>
      <xdr:col>14</xdr:col>
      <xdr:colOff>341879</xdr:colOff>
      <xdr:row>59</xdr:row>
      <xdr:rowOff>0</xdr:rowOff>
    </xdr:to>
    <xdr:sp macro="" textlink="">
      <xdr:nvSpPr>
        <xdr:cNvPr id="2" name="Rectángulo 8">
          <a:extLst>
            <a:ext uri="{FF2B5EF4-FFF2-40B4-BE49-F238E27FC236}">
              <a16:creationId xmlns:a16="http://schemas.microsoft.com/office/drawing/2014/main" id="{474ABC95-BA29-4C3E-A042-7A9824781E87}"/>
            </a:ext>
          </a:extLst>
        </xdr:cNvPr>
        <xdr:cNvSpPr/>
      </xdr:nvSpPr>
      <xdr:spPr>
        <a:xfrm>
          <a:off x="17437876" y="12275345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1095375</xdr:colOff>
      <xdr:row>55</xdr:row>
      <xdr:rowOff>178594</xdr:rowOff>
    </xdr:from>
    <xdr:to>
      <xdr:col>7</xdr:col>
      <xdr:colOff>370472</xdr:colOff>
      <xdr:row>58</xdr:row>
      <xdr:rowOff>178593</xdr:rowOff>
    </xdr:to>
    <xdr:sp macro="" textlink="">
      <xdr:nvSpPr>
        <xdr:cNvPr id="10" name="Rectángulo 8">
          <a:extLst>
            <a:ext uri="{FF2B5EF4-FFF2-40B4-BE49-F238E27FC236}">
              <a16:creationId xmlns:a16="http://schemas.microsoft.com/office/drawing/2014/main" id="{A96A6488-BDB3-4D32-909C-229C71E0F023}"/>
            </a:ext>
          </a:extLst>
        </xdr:cNvPr>
        <xdr:cNvSpPr/>
      </xdr:nvSpPr>
      <xdr:spPr>
        <a:xfrm>
          <a:off x="9144000" y="12263438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</a:t>
          </a:r>
          <a:r>
            <a:rPr lang="es-DO" sz="10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PEREZ RODDRIGUEZ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1619249</xdr:colOff>
      <xdr:row>55</xdr:row>
      <xdr:rowOff>178595</xdr:rowOff>
    </xdr:from>
    <xdr:to>
      <xdr:col>0</xdr:col>
      <xdr:colOff>4323346</xdr:colOff>
      <xdr:row>58</xdr:row>
      <xdr:rowOff>178594</xdr:rowOff>
    </xdr:to>
    <xdr:sp macro="" textlink="">
      <xdr:nvSpPr>
        <xdr:cNvPr id="11" name="Rectángulo 8">
          <a:extLst>
            <a:ext uri="{FF2B5EF4-FFF2-40B4-BE49-F238E27FC236}">
              <a16:creationId xmlns:a16="http://schemas.microsoft.com/office/drawing/2014/main" id="{239A3157-1879-46B0-A942-B89E2D895C30}"/>
            </a:ext>
          </a:extLst>
        </xdr:cNvPr>
        <xdr:cNvSpPr/>
      </xdr:nvSpPr>
      <xdr:spPr>
        <a:xfrm>
          <a:off x="1619249" y="12263439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</a:t>
          </a:r>
          <a:r>
            <a:rPr lang="es-DO" sz="10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CLARIBEL JIMENEZ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AUXILIZAR ADMINISTRATIVA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showGridLines="0" tabSelected="1" zoomScale="70" zoomScaleNormal="70" zoomScaleSheetLayoutView="90" workbookViewId="0">
      <pane xSplit="1" topLeftCell="E1" activePane="topRight" state="frozen"/>
      <selection activeCell="A4" sqref="A4"/>
      <selection pane="topRight" activeCell="B2" sqref="B2"/>
    </sheetView>
  </sheetViews>
  <sheetFormatPr defaultColWidth="11.42578125" defaultRowHeight="15" x14ac:dyDescent="0.25"/>
  <cols>
    <col min="1" max="1" width="69.42578125" style="2" customWidth="1"/>
    <col min="2" max="2" width="17.5703125" customWidth="1"/>
    <col min="3" max="3" width="16.5703125" customWidth="1"/>
    <col min="4" max="9" width="17.140625" style="10" customWidth="1"/>
    <col min="10" max="10" width="17.140625" customWidth="1"/>
    <col min="11" max="11" width="22" customWidth="1"/>
    <col min="12" max="13" width="17.140625" customWidth="1"/>
    <col min="14" max="15" width="17.140625" style="10" customWidth="1"/>
    <col min="16" max="16" width="17.140625" customWidth="1"/>
  </cols>
  <sheetData>
    <row r="1" spans="1:16" ht="32.25" customHeight="1" x14ac:dyDescent="0.25"/>
    <row r="2" spans="1:16" ht="21" customHeight="1" x14ac:dyDescent="0.25"/>
    <row r="3" spans="1:16" ht="21" customHeight="1" x14ac:dyDescent="0.25"/>
    <row r="4" spans="1:16" ht="21" customHeight="1" x14ac:dyDescent="0.25"/>
    <row r="5" spans="1:16" ht="21" customHeight="1" x14ac:dyDescent="0.25"/>
    <row r="6" spans="1:16" ht="21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29.25" customHeight="1" x14ac:dyDescent="0.35">
      <c r="A7" s="46" t="s">
        <v>65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21.75" customHeight="1" x14ac:dyDescent="0.35">
      <c r="A8" s="46" t="s">
        <v>61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5.5" customHeight="1" x14ac:dyDescent="0.25">
      <c r="A9" s="44" t="s">
        <v>1</v>
      </c>
      <c r="B9" s="45" t="s">
        <v>16</v>
      </c>
      <c r="C9" s="45" t="s">
        <v>15</v>
      </c>
      <c r="D9" s="47" t="s">
        <v>20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25.5" customHeight="1" x14ac:dyDescent="0.25">
      <c r="A10" s="44"/>
      <c r="B10" s="45"/>
      <c r="C10" s="45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5.75" customHeight="1" x14ac:dyDescent="0.25">
      <c r="A11" s="12" t="s">
        <v>21</v>
      </c>
      <c r="B11" s="27"/>
      <c r="C11" s="27"/>
      <c r="D11" s="13"/>
      <c r="E11" s="9"/>
      <c r="F11" s="9"/>
      <c r="G11" s="9"/>
      <c r="H11" s="9"/>
      <c r="I11" s="9"/>
      <c r="J11" s="4"/>
      <c r="K11" s="4"/>
      <c r="L11" s="4"/>
      <c r="M11" s="4"/>
      <c r="N11" s="9"/>
      <c r="O11" s="9"/>
      <c r="P11" s="25"/>
    </row>
    <row r="12" spans="1:16" s="29" customFormat="1" ht="15.75" customHeight="1" x14ac:dyDescent="0.25">
      <c r="A12" s="14" t="s">
        <v>22</v>
      </c>
      <c r="B12" s="23">
        <f>SUM(B13:B16)</f>
        <v>1017613205</v>
      </c>
      <c r="C12" s="23">
        <f>SUM(C13:C16)</f>
        <v>1021753325.48</v>
      </c>
      <c r="D12" s="23">
        <f t="shared" ref="D12:I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v>66127142.189999998</v>
      </c>
      <c r="K12" s="23"/>
      <c r="L12" s="23"/>
      <c r="M12" s="23"/>
      <c r="N12" s="23"/>
      <c r="O12" s="23"/>
      <c r="P12" s="23">
        <f t="shared" ref="P12" si="1">SUM(P13:P16)</f>
        <v>512573950.44999993</v>
      </c>
    </row>
    <row r="13" spans="1:16" ht="15.75" customHeight="1" x14ac:dyDescent="0.25">
      <c r="A13" s="15" t="s">
        <v>23</v>
      </c>
      <c r="B13" s="22">
        <v>739119202</v>
      </c>
      <c r="C13" s="22">
        <v>753799310.63</v>
      </c>
      <c r="D13" s="13">
        <v>54553625</v>
      </c>
      <c r="E13" s="6">
        <v>54688098.789999999</v>
      </c>
      <c r="F13" s="6">
        <v>54702935</v>
      </c>
      <c r="G13" s="6">
        <v>54603058.359999999</v>
      </c>
      <c r="H13" s="6">
        <v>55023779.710000001</v>
      </c>
      <c r="I13" s="6">
        <v>56813567.18</v>
      </c>
      <c r="J13" s="16">
        <v>54439033.420000002</v>
      </c>
      <c r="K13" s="6"/>
      <c r="L13" s="6"/>
      <c r="M13" s="6"/>
      <c r="N13" s="6"/>
      <c r="O13" s="6"/>
      <c r="P13" s="26">
        <f t="shared" ref="P13:P47" si="2">SUM(D13:O13)</f>
        <v>384824097.45999998</v>
      </c>
    </row>
    <row r="14" spans="1:16" ht="15.75" customHeight="1" x14ac:dyDescent="0.25">
      <c r="A14" s="15" t="s">
        <v>24</v>
      </c>
      <c r="B14" s="22">
        <v>174254650</v>
      </c>
      <c r="C14" s="22">
        <v>162073404.12</v>
      </c>
      <c r="D14" s="13">
        <v>2222000</v>
      </c>
      <c r="E14" s="6">
        <v>2222000</v>
      </c>
      <c r="F14" s="6">
        <v>2234223.12</v>
      </c>
      <c r="G14" s="6">
        <v>2237250</v>
      </c>
      <c r="H14" s="6">
        <v>26284113.890000001</v>
      </c>
      <c r="I14" s="6">
        <v>28802944.199999999</v>
      </c>
      <c r="J14" s="16">
        <v>2448500</v>
      </c>
      <c r="K14" s="6"/>
      <c r="L14" s="6"/>
      <c r="M14" s="6"/>
      <c r="N14" s="6"/>
      <c r="O14" s="6"/>
      <c r="P14" s="26">
        <f t="shared" si="2"/>
        <v>66451031.210000008</v>
      </c>
    </row>
    <row r="15" spans="1:16" ht="15.75" customHeight="1" x14ac:dyDescent="0.25">
      <c r="A15" s="15" t="s">
        <v>25</v>
      </c>
      <c r="B15" s="22">
        <v>6200000</v>
      </c>
      <c r="C15" s="22">
        <v>6200000</v>
      </c>
      <c r="D15" s="13">
        <v>503200</v>
      </c>
      <c r="E15" s="6">
        <v>435000</v>
      </c>
      <c r="F15" s="6">
        <v>382400</v>
      </c>
      <c r="G15" s="6">
        <v>11400</v>
      </c>
      <c r="H15" s="6">
        <v>903600</v>
      </c>
      <c r="I15" s="6">
        <v>171400</v>
      </c>
      <c r="J15" s="16">
        <v>1026000</v>
      </c>
      <c r="K15" s="6"/>
      <c r="L15" s="6"/>
      <c r="M15" s="6"/>
      <c r="N15" s="6"/>
      <c r="O15" s="6"/>
      <c r="P15" s="26">
        <f t="shared" si="2"/>
        <v>3433000</v>
      </c>
    </row>
    <row r="16" spans="1:16" ht="15.75" customHeight="1" x14ac:dyDescent="0.25">
      <c r="A16" s="15" t="s">
        <v>26</v>
      </c>
      <c r="B16" s="22">
        <v>98039353</v>
      </c>
      <c r="C16" s="22">
        <v>99680610.730000004</v>
      </c>
      <c r="D16" s="13">
        <v>8263283.5499999998</v>
      </c>
      <c r="E16" s="6">
        <v>8262160.4800000004</v>
      </c>
      <c r="F16" s="6">
        <v>8295287.7699999996</v>
      </c>
      <c r="G16" s="6">
        <v>8243100.0300000003</v>
      </c>
      <c r="H16" s="19">
        <v>8237038</v>
      </c>
      <c r="I16" s="19">
        <v>8351343.1799999997</v>
      </c>
      <c r="J16" s="17">
        <v>8213608.7699999996</v>
      </c>
      <c r="K16" s="20"/>
      <c r="L16" s="6"/>
      <c r="M16" s="6"/>
      <c r="N16" s="6"/>
      <c r="O16" s="6"/>
      <c r="P16" s="26">
        <f t="shared" si="2"/>
        <v>57865821.780000001</v>
      </c>
    </row>
    <row r="17" spans="1:16" s="29" customFormat="1" ht="15.75" customHeight="1" x14ac:dyDescent="0.25">
      <c r="A17" s="14" t="s">
        <v>27</v>
      </c>
      <c r="B17" s="23">
        <f>SUM(B18:B26)</f>
        <v>352737010</v>
      </c>
      <c r="C17" s="23">
        <f>SUM(C18:C26)</f>
        <v>379040384.00999999</v>
      </c>
      <c r="D17" s="23">
        <f t="shared" ref="D17:I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12866241.290000001</v>
      </c>
      <c r="I17" s="23">
        <f t="shared" si="3"/>
        <v>12326436.079999998</v>
      </c>
      <c r="J17" s="23">
        <v>21131996.260000002</v>
      </c>
      <c r="K17" s="23"/>
      <c r="L17" s="23"/>
      <c r="M17" s="23"/>
      <c r="N17" s="23"/>
      <c r="O17" s="23"/>
      <c r="P17" s="23">
        <f t="shared" ref="P17" si="4">SUM(P18:P26)</f>
        <v>103943917.64</v>
      </c>
    </row>
    <row r="18" spans="1:16" ht="15.75" customHeight="1" x14ac:dyDescent="0.25">
      <c r="A18" s="15" t="s">
        <v>28</v>
      </c>
      <c r="B18" s="22">
        <v>33440400</v>
      </c>
      <c r="C18" s="22">
        <v>33440400</v>
      </c>
      <c r="D18" s="13">
        <v>2834207.09</v>
      </c>
      <c r="E18" s="35">
        <v>2702846.62</v>
      </c>
      <c r="F18" s="35">
        <v>1242434.1299999999</v>
      </c>
      <c r="G18" s="35">
        <v>4391891.37</v>
      </c>
      <c r="H18" s="6">
        <v>4453867.49</v>
      </c>
      <c r="I18" s="6">
        <v>1283566.17</v>
      </c>
      <c r="J18" s="6">
        <v>1323193.76</v>
      </c>
      <c r="K18" s="6"/>
      <c r="L18" s="6"/>
      <c r="M18" s="6"/>
      <c r="N18" s="6"/>
      <c r="O18" s="6"/>
      <c r="P18" s="26">
        <f>SUM(D18:O18)</f>
        <v>18232006.630000003</v>
      </c>
    </row>
    <row r="19" spans="1:16" ht="15.75" customHeight="1" x14ac:dyDescent="0.25">
      <c r="A19" s="15" t="s">
        <v>29</v>
      </c>
      <c r="B19" s="22">
        <v>9676095</v>
      </c>
      <c r="C19" s="22">
        <v>28163894.57</v>
      </c>
      <c r="D19" s="13">
        <v>0</v>
      </c>
      <c r="E19" s="6">
        <v>3145681.49</v>
      </c>
      <c r="F19" s="6">
        <v>1196009.3799999999</v>
      </c>
      <c r="G19" s="6">
        <v>214429.6</v>
      </c>
      <c r="H19" s="6">
        <v>37650</v>
      </c>
      <c r="I19" s="6">
        <v>3577799.46</v>
      </c>
      <c r="J19" s="16">
        <v>5367077.74</v>
      </c>
      <c r="K19" s="16"/>
      <c r="L19" s="6"/>
      <c r="M19" s="6"/>
      <c r="N19" s="6"/>
      <c r="O19" s="6"/>
      <c r="P19" s="26">
        <f t="shared" si="2"/>
        <v>13538647.67</v>
      </c>
    </row>
    <row r="20" spans="1:16" ht="15.75" customHeight="1" x14ac:dyDescent="0.25">
      <c r="A20" s="15" t="s">
        <v>30</v>
      </c>
      <c r="B20" s="22">
        <v>18885000</v>
      </c>
      <c r="C20" s="22">
        <v>22852739</v>
      </c>
      <c r="D20" s="13">
        <v>0</v>
      </c>
      <c r="E20" s="6">
        <v>6191477.2199999997</v>
      </c>
      <c r="F20" s="6">
        <v>4286220.12</v>
      </c>
      <c r="G20" s="6">
        <v>1108690</v>
      </c>
      <c r="H20" s="6">
        <v>4976548.5999999996</v>
      </c>
      <c r="I20" s="6">
        <v>3740828.5</v>
      </c>
      <c r="J20" s="16">
        <v>2150883.25</v>
      </c>
      <c r="K20" s="16"/>
      <c r="L20" s="6"/>
      <c r="M20" s="6"/>
      <c r="N20" s="6"/>
      <c r="O20" s="6"/>
      <c r="P20" s="26">
        <f t="shared" si="2"/>
        <v>22454647.689999998</v>
      </c>
    </row>
    <row r="21" spans="1:16" ht="15.75" customHeight="1" x14ac:dyDescent="0.25">
      <c r="A21" s="15" t="s">
        <v>31</v>
      </c>
      <c r="B21" s="22">
        <v>5839940</v>
      </c>
      <c r="C21" s="22">
        <v>5839940</v>
      </c>
      <c r="D21" s="13">
        <v>0</v>
      </c>
      <c r="E21" s="6">
        <v>1577746.86</v>
      </c>
      <c r="F21" s="6">
        <v>0</v>
      </c>
      <c r="G21" s="6">
        <v>292743.95</v>
      </c>
      <c r="H21" s="6">
        <v>73952.77</v>
      </c>
      <c r="I21" s="6">
        <v>0</v>
      </c>
      <c r="J21" s="18">
        <v>2324262.0299999998</v>
      </c>
      <c r="K21" s="16"/>
      <c r="L21" s="6"/>
      <c r="M21" s="6"/>
      <c r="N21" s="6"/>
      <c r="O21" s="6"/>
      <c r="P21" s="26">
        <f t="shared" si="2"/>
        <v>4268705.6099999994</v>
      </c>
    </row>
    <row r="22" spans="1:16" ht="15.75" customHeight="1" x14ac:dyDescent="0.25">
      <c r="A22" s="15" t="s">
        <v>32</v>
      </c>
      <c r="B22" s="22">
        <v>27740600</v>
      </c>
      <c r="C22" s="22">
        <v>28307456.870000001</v>
      </c>
      <c r="D22" s="13">
        <v>2019024.27</v>
      </c>
      <c r="E22" s="6">
        <v>1614669.21</v>
      </c>
      <c r="F22" s="6">
        <v>931864.04</v>
      </c>
      <c r="G22" s="6">
        <v>1828410.57</v>
      </c>
      <c r="H22" s="6">
        <v>2410192.73</v>
      </c>
      <c r="I22" s="6">
        <v>774370.94</v>
      </c>
      <c r="J22" s="18">
        <v>2439037.29</v>
      </c>
      <c r="K22" s="16"/>
      <c r="L22" s="6"/>
      <c r="M22" s="6"/>
      <c r="N22" s="6"/>
      <c r="O22" s="6"/>
      <c r="P22" s="26">
        <f t="shared" si="2"/>
        <v>12017569.050000001</v>
      </c>
    </row>
    <row r="23" spans="1:16" ht="15.75" customHeight="1" x14ac:dyDescent="0.25">
      <c r="A23" s="15" t="s">
        <v>33</v>
      </c>
      <c r="B23" s="22">
        <v>13100000</v>
      </c>
      <c r="C23" s="22">
        <v>13100000</v>
      </c>
      <c r="D23" s="13">
        <v>158604.24</v>
      </c>
      <c r="E23" s="6">
        <v>9332081.4700000007</v>
      </c>
      <c r="F23" s="6">
        <v>568840.62</v>
      </c>
      <c r="G23" s="6">
        <v>445968.73</v>
      </c>
      <c r="H23" s="6">
        <v>548829.06999999995</v>
      </c>
      <c r="I23" s="6">
        <v>668013.44999999995</v>
      </c>
      <c r="J23" s="16">
        <v>666765.72</v>
      </c>
      <c r="K23" s="6"/>
      <c r="L23" s="6"/>
      <c r="M23" s="6"/>
      <c r="N23" s="6"/>
      <c r="O23" s="6"/>
      <c r="P23" s="26">
        <f t="shared" si="2"/>
        <v>12389103.300000001</v>
      </c>
    </row>
    <row r="24" spans="1:16" ht="15.75" customHeight="1" x14ac:dyDescent="0.25">
      <c r="A24" s="15" t="s">
        <v>34</v>
      </c>
      <c r="B24" s="22">
        <v>17386696</v>
      </c>
      <c r="C24" s="22">
        <v>42635811.850000001</v>
      </c>
      <c r="D24" s="13">
        <v>0</v>
      </c>
      <c r="E24" s="6">
        <v>56328.31</v>
      </c>
      <c r="F24" s="6">
        <v>3388287.06</v>
      </c>
      <c r="G24" s="6">
        <v>71632.91</v>
      </c>
      <c r="H24" s="6">
        <v>24225.4</v>
      </c>
      <c r="I24" s="6">
        <v>0</v>
      </c>
      <c r="J24" s="16">
        <v>3083031.47</v>
      </c>
      <c r="K24" s="6"/>
      <c r="L24" s="6"/>
      <c r="M24" s="6"/>
      <c r="N24" s="6"/>
      <c r="O24" s="6"/>
      <c r="P24" s="26">
        <f t="shared" si="2"/>
        <v>6623505.1500000004</v>
      </c>
    </row>
    <row r="25" spans="1:16" ht="15.75" customHeight="1" x14ac:dyDescent="0.25">
      <c r="A25" s="15" t="s">
        <v>35</v>
      </c>
      <c r="B25" s="22">
        <v>218138479</v>
      </c>
      <c r="C25" s="22">
        <v>185626823.59999999</v>
      </c>
      <c r="D25" s="13">
        <v>0</v>
      </c>
      <c r="E25" s="6">
        <v>4012173.08</v>
      </c>
      <c r="F25" s="6">
        <v>294956.67</v>
      </c>
      <c r="G25" s="6">
        <v>1988120</v>
      </c>
      <c r="H25" s="6">
        <v>122975.23</v>
      </c>
      <c r="I25" s="6">
        <v>182399.93</v>
      </c>
      <c r="J25" s="16">
        <v>3117830</v>
      </c>
      <c r="K25" s="6"/>
      <c r="L25" s="6"/>
      <c r="M25" s="6"/>
      <c r="N25" s="6"/>
      <c r="O25" s="6"/>
      <c r="P25" s="26">
        <f t="shared" si="2"/>
        <v>9718454.9100000001</v>
      </c>
    </row>
    <row r="26" spans="1:16" ht="15.75" customHeight="1" x14ac:dyDescent="0.25">
      <c r="A26" s="15" t="s">
        <v>36</v>
      </c>
      <c r="B26" s="22">
        <v>8529800</v>
      </c>
      <c r="C26" s="22">
        <v>19073318.120000001</v>
      </c>
      <c r="D26" s="13">
        <v>0</v>
      </c>
      <c r="E26" s="6">
        <v>223905</v>
      </c>
      <c r="F26" s="6">
        <v>0</v>
      </c>
      <c r="G26" s="6">
        <v>1500000</v>
      </c>
      <c r="H26" s="6">
        <v>218000</v>
      </c>
      <c r="I26" s="6">
        <v>2099457.63</v>
      </c>
      <c r="J26" s="16">
        <v>659915</v>
      </c>
      <c r="K26" s="21"/>
      <c r="L26" s="6"/>
      <c r="M26" s="6"/>
      <c r="N26" s="6"/>
      <c r="O26" s="6"/>
      <c r="P26" s="26">
        <f t="shared" si="2"/>
        <v>4701277.63</v>
      </c>
    </row>
    <row r="27" spans="1:16" s="29" customFormat="1" ht="15.75" customHeight="1" x14ac:dyDescent="0.25">
      <c r="A27" s="14" t="s">
        <v>37</v>
      </c>
      <c r="B27" s="23">
        <f>SUM(B28:B34)</f>
        <v>84487177</v>
      </c>
      <c r="C27" s="23">
        <f>SUM(C28:C34)</f>
        <v>78636514.010000005</v>
      </c>
      <c r="D27" s="23">
        <f t="shared" ref="D27:I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v>2795117.04</v>
      </c>
      <c r="K27" s="23"/>
      <c r="L27" s="23"/>
      <c r="M27" s="23"/>
      <c r="N27" s="23"/>
      <c r="O27" s="23"/>
      <c r="P27" s="23">
        <f t="shared" ref="P27" si="6">SUM(P28:P34)</f>
        <v>7976141.2999999989</v>
      </c>
    </row>
    <row r="28" spans="1:16" ht="15.75" customHeight="1" x14ac:dyDescent="0.25">
      <c r="A28" s="15" t="s">
        <v>38</v>
      </c>
      <c r="B28" s="22">
        <v>14298403</v>
      </c>
      <c r="C28" s="28">
        <v>11225278.539999999</v>
      </c>
      <c r="D28" s="13">
        <v>0</v>
      </c>
      <c r="E28" s="35">
        <v>16588</v>
      </c>
      <c r="F28" s="35">
        <v>98552.16</v>
      </c>
      <c r="G28" s="35">
        <v>291369.64</v>
      </c>
      <c r="H28" s="6">
        <v>122142.98</v>
      </c>
      <c r="I28" s="6">
        <v>47229.5</v>
      </c>
      <c r="J28" s="6">
        <v>63404</v>
      </c>
      <c r="K28" s="6"/>
      <c r="L28" s="6"/>
      <c r="M28" s="6"/>
      <c r="N28" s="6"/>
      <c r="O28" s="6"/>
      <c r="P28" s="26">
        <f t="shared" si="2"/>
        <v>639286.28</v>
      </c>
    </row>
    <row r="29" spans="1:16" ht="15.75" customHeight="1" x14ac:dyDescent="0.25">
      <c r="A29" s="15" t="s">
        <v>39</v>
      </c>
      <c r="B29" s="22">
        <v>2275000</v>
      </c>
      <c r="C29" s="28">
        <v>1479423.44</v>
      </c>
      <c r="D29" s="13">
        <v>0</v>
      </c>
      <c r="E29" s="6">
        <v>0</v>
      </c>
      <c r="F29" s="6">
        <v>0</v>
      </c>
      <c r="G29" s="6">
        <v>35785.440000000002</v>
      </c>
      <c r="H29" s="6">
        <v>0</v>
      </c>
      <c r="I29" s="6">
        <v>0</v>
      </c>
      <c r="J29" s="16">
        <v>0</v>
      </c>
      <c r="K29" s="6"/>
      <c r="L29" s="6"/>
      <c r="M29" s="6"/>
      <c r="N29" s="6"/>
      <c r="O29" s="6"/>
      <c r="P29" s="26">
        <f t="shared" si="2"/>
        <v>35785.440000000002</v>
      </c>
    </row>
    <row r="30" spans="1:16" ht="15.75" customHeight="1" x14ac:dyDescent="0.25">
      <c r="A30" s="15" t="s">
        <v>40</v>
      </c>
      <c r="B30" s="22">
        <v>6149765</v>
      </c>
      <c r="C30" s="28">
        <v>2498893</v>
      </c>
      <c r="D30" s="13">
        <v>0</v>
      </c>
      <c r="E30" s="6">
        <v>5168.3999999999996</v>
      </c>
      <c r="F30" s="6">
        <v>0</v>
      </c>
      <c r="G30" s="6">
        <v>0</v>
      </c>
      <c r="H30" s="6">
        <v>0</v>
      </c>
      <c r="I30" s="6">
        <v>189980</v>
      </c>
      <c r="J30" s="16">
        <v>50203.1</v>
      </c>
      <c r="K30" s="6"/>
      <c r="L30" s="6"/>
      <c r="M30" s="6"/>
      <c r="N30" s="6"/>
      <c r="O30" s="6"/>
      <c r="P30" s="26">
        <f t="shared" si="2"/>
        <v>245351.5</v>
      </c>
    </row>
    <row r="31" spans="1:16" ht="15.75" customHeight="1" x14ac:dyDescent="0.25">
      <c r="A31" s="15" t="s">
        <v>41</v>
      </c>
      <c r="B31" s="22">
        <v>4150000</v>
      </c>
      <c r="C31" s="28">
        <v>2239281.83</v>
      </c>
      <c r="D31" s="13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16">
        <v>45599.8</v>
      </c>
      <c r="K31" s="6"/>
      <c r="L31" s="6"/>
      <c r="M31" s="6"/>
      <c r="N31" s="6"/>
      <c r="O31" s="6"/>
      <c r="P31" s="26">
        <f t="shared" si="2"/>
        <v>45599.8</v>
      </c>
    </row>
    <row r="32" spans="1:16" ht="15.75" customHeight="1" x14ac:dyDescent="0.25">
      <c r="A32" s="15" t="s">
        <v>42</v>
      </c>
      <c r="B32" s="22">
        <v>1090000</v>
      </c>
      <c r="C32" s="28">
        <v>739300</v>
      </c>
      <c r="D32" s="13">
        <v>0</v>
      </c>
      <c r="E32" s="6">
        <v>0</v>
      </c>
      <c r="F32" s="6">
        <v>3780.06</v>
      </c>
      <c r="G32" s="6">
        <v>0</v>
      </c>
      <c r="H32" s="6">
        <v>128484.88</v>
      </c>
      <c r="I32" s="19">
        <v>12367.58</v>
      </c>
      <c r="J32" s="16">
        <v>170971.07</v>
      </c>
      <c r="K32" s="6"/>
      <c r="L32" s="6"/>
      <c r="M32" s="6"/>
      <c r="N32" s="19"/>
      <c r="O32" s="6"/>
      <c r="P32" s="26">
        <f t="shared" si="2"/>
        <v>315603.58999999997</v>
      </c>
    </row>
    <row r="33" spans="1:16" ht="15.75" customHeight="1" x14ac:dyDescent="0.25">
      <c r="A33" s="15" t="s">
        <v>43</v>
      </c>
      <c r="B33" s="22">
        <v>47137000</v>
      </c>
      <c r="C33" s="28">
        <v>46607382</v>
      </c>
      <c r="D33" s="13">
        <v>0</v>
      </c>
      <c r="E33" s="6">
        <v>0</v>
      </c>
      <c r="F33" s="6">
        <v>0</v>
      </c>
      <c r="G33" s="6">
        <v>0</v>
      </c>
      <c r="H33" s="6">
        <v>117320.58</v>
      </c>
      <c r="I33" s="6">
        <v>45819.4</v>
      </c>
      <c r="J33" s="16">
        <v>62704.65</v>
      </c>
      <c r="K33" s="6"/>
      <c r="L33" s="6"/>
      <c r="M33" s="6"/>
      <c r="N33" s="6"/>
      <c r="O33" s="6"/>
      <c r="P33" s="26">
        <f t="shared" si="2"/>
        <v>225844.63</v>
      </c>
    </row>
    <row r="34" spans="1:16" ht="15.75" customHeight="1" x14ac:dyDescent="0.25">
      <c r="A34" s="15" t="s">
        <v>44</v>
      </c>
      <c r="B34" s="22">
        <v>9387009</v>
      </c>
      <c r="C34" s="28">
        <v>13846955.199999999</v>
      </c>
      <c r="D34" s="13">
        <v>0</v>
      </c>
      <c r="E34" s="6">
        <v>711.54</v>
      </c>
      <c r="F34" s="6">
        <v>1735165.08</v>
      </c>
      <c r="G34" s="6">
        <v>457080.21</v>
      </c>
      <c r="H34" s="6">
        <v>848702.84</v>
      </c>
      <c r="I34" s="6">
        <v>1024775.97</v>
      </c>
      <c r="J34" s="16">
        <v>2402234.42</v>
      </c>
      <c r="K34" s="6"/>
      <c r="L34" s="6"/>
      <c r="M34" s="6"/>
      <c r="N34" s="6"/>
      <c r="O34" s="6"/>
      <c r="P34" s="26">
        <f t="shared" si="2"/>
        <v>6468670.0599999996</v>
      </c>
    </row>
    <row r="35" spans="1:16" s="29" customFormat="1" ht="15.75" customHeight="1" x14ac:dyDescent="0.25">
      <c r="A35" s="14" t="s">
        <v>45</v>
      </c>
      <c r="B35" s="23">
        <f>SUM(B36:B38)</f>
        <v>1269224290</v>
      </c>
      <c r="C35" s="23">
        <f>SUM(C36:C38)</f>
        <v>1187009175.52</v>
      </c>
      <c r="D35" s="23">
        <f t="shared" ref="D35:I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v>76349025.909999996</v>
      </c>
      <c r="K35" s="23"/>
      <c r="L35" s="23"/>
      <c r="M35" s="23"/>
      <c r="N35" s="23"/>
      <c r="O35" s="23"/>
      <c r="P35" s="23">
        <f t="shared" ref="P35" si="8">SUM(P36:P38)</f>
        <v>711794978.60000002</v>
      </c>
    </row>
    <row r="36" spans="1:16" ht="15.75" customHeight="1" x14ac:dyDescent="0.25">
      <c r="A36" s="15" t="s">
        <v>46</v>
      </c>
      <c r="B36" s="22">
        <v>316303071</v>
      </c>
      <c r="C36" s="22">
        <v>314087956.51999998</v>
      </c>
      <c r="D36" s="13">
        <v>0</v>
      </c>
      <c r="E36" s="6">
        <v>12364894.76</v>
      </c>
      <c r="F36" s="6">
        <v>41833516.280000001</v>
      </c>
      <c r="G36" s="6">
        <v>371855</v>
      </c>
      <c r="H36" s="19">
        <v>367511</v>
      </c>
      <c r="I36" s="19">
        <v>1619450.41</v>
      </c>
      <c r="J36" s="17">
        <v>401000</v>
      </c>
      <c r="K36" s="6"/>
      <c r="L36" s="6"/>
      <c r="M36" s="6"/>
      <c r="N36" s="19"/>
      <c r="O36" s="6"/>
      <c r="P36" s="26">
        <f t="shared" si="2"/>
        <v>56958227.449999996</v>
      </c>
    </row>
    <row r="37" spans="1:16" ht="15.75" customHeight="1" x14ac:dyDescent="0.25">
      <c r="A37" s="15" t="s">
        <v>47</v>
      </c>
      <c r="B37" s="22">
        <v>933741451</v>
      </c>
      <c r="C37" s="22">
        <v>853741451</v>
      </c>
      <c r="D37" s="13">
        <v>74425214.170000002</v>
      </c>
      <c r="E37" s="6">
        <v>77811787.25</v>
      </c>
      <c r="F37" s="6">
        <v>114425214.17</v>
      </c>
      <c r="G37" s="6">
        <v>84584933.409999996</v>
      </c>
      <c r="H37" s="6">
        <v>74425214.170000002</v>
      </c>
      <c r="I37" s="6">
        <v>134425214.16999999</v>
      </c>
      <c r="J37" s="16">
        <v>75948025.909999996</v>
      </c>
      <c r="K37" s="6"/>
      <c r="L37" s="6"/>
      <c r="M37" s="6"/>
      <c r="N37" s="6"/>
      <c r="O37" s="6"/>
      <c r="P37" s="26">
        <f t="shared" si="2"/>
        <v>636045603.25</v>
      </c>
    </row>
    <row r="38" spans="1:16" ht="15.75" customHeight="1" x14ac:dyDescent="0.25">
      <c r="A38" s="15" t="s">
        <v>55</v>
      </c>
      <c r="B38" s="22">
        <v>19179768</v>
      </c>
      <c r="C38" s="22">
        <v>19179768</v>
      </c>
      <c r="D38" s="13">
        <v>0</v>
      </c>
      <c r="E38" s="35">
        <v>0</v>
      </c>
      <c r="F38" s="35">
        <v>0</v>
      </c>
      <c r="G38" s="35">
        <v>18791147.899999999</v>
      </c>
      <c r="H38" s="5">
        <v>0</v>
      </c>
      <c r="I38" s="5">
        <v>0</v>
      </c>
      <c r="J38" s="5">
        <v>0</v>
      </c>
      <c r="K38" s="5"/>
      <c r="L38" s="5"/>
      <c r="M38" s="5"/>
      <c r="N38" s="5"/>
      <c r="O38" s="6"/>
      <c r="P38" s="26">
        <f t="shared" si="2"/>
        <v>18791147.899999999</v>
      </c>
    </row>
    <row r="39" spans="1:16" s="29" customFormat="1" ht="15.75" customHeight="1" x14ac:dyDescent="0.25">
      <c r="A39" s="31" t="s">
        <v>56</v>
      </c>
      <c r="B39" s="23">
        <f>SUM(B40)</f>
        <v>39578460</v>
      </c>
      <c r="C39" s="23">
        <f>SUM(C40)</f>
        <v>119578460</v>
      </c>
      <c r="D39" s="23">
        <f t="shared" ref="D39:H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34">
        <v>0</v>
      </c>
      <c r="J39" s="34">
        <v>9894615</v>
      </c>
      <c r="K39" s="34"/>
      <c r="L39" s="34"/>
      <c r="M39" s="34"/>
      <c r="N39" s="34"/>
      <c r="O39" s="34"/>
      <c r="P39" s="32"/>
    </row>
    <row r="40" spans="1:16" ht="15.75" customHeight="1" x14ac:dyDescent="0.25">
      <c r="A40" s="15" t="s">
        <v>57</v>
      </c>
      <c r="B40" s="22">
        <v>39578460</v>
      </c>
      <c r="C40" s="22">
        <v>119578460</v>
      </c>
      <c r="D40" s="13">
        <v>0</v>
      </c>
      <c r="E40" s="35">
        <v>3298205</v>
      </c>
      <c r="F40" s="35">
        <v>80000000</v>
      </c>
      <c r="G40" s="36">
        <v>9894615</v>
      </c>
      <c r="H40" s="5">
        <v>0</v>
      </c>
      <c r="I40" s="5">
        <v>0</v>
      </c>
      <c r="J40" s="5">
        <v>9894615</v>
      </c>
      <c r="K40" s="5"/>
      <c r="L40" s="5"/>
      <c r="M40" s="5"/>
      <c r="N40" s="5"/>
      <c r="O40" s="6"/>
      <c r="P40" s="26"/>
    </row>
    <row r="41" spans="1:16" s="29" customFormat="1" ht="15.75" customHeight="1" x14ac:dyDescent="0.25">
      <c r="A41" s="14" t="s">
        <v>48</v>
      </c>
      <c r="B41" s="23">
        <f>SUM(B42:B48)</f>
        <v>72237741</v>
      </c>
      <c r="C41" s="23">
        <f>SUM(C42:C48)</f>
        <v>75131518.609999999</v>
      </c>
      <c r="D41" s="23">
        <f t="shared" ref="D41:I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v>408468.06</v>
      </c>
      <c r="K41" s="23"/>
      <c r="L41" s="23"/>
      <c r="M41" s="23"/>
      <c r="N41" s="23"/>
      <c r="O41" s="23"/>
      <c r="P41" s="23">
        <f t="shared" ref="P41" si="11">SUM(P42:P50)</f>
        <v>20597586.57</v>
      </c>
    </row>
    <row r="42" spans="1:16" ht="15.75" customHeight="1" x14ac:dyDescent="0.25">
      <c r="A42" s="15" t="s">
        <v>49</v>
      </c>
      <c r="B42" s="22">
        <v>15049250</v>
      </c>
      <c r="C42" s="28">
        <v>31183408.649999999</v>
      </c>
      <c r="D42" s="13">
        <v>0</v>
      </c>
      <c r="E42" s="6">
        <v>343315.15</v>
      </c>
      <c r="F42" s="6">
        <v>5203162.55</v>
      </c>
      <c r="G42" s="6">
        <v>341322.41</v>
      </c>
      <c r="H42" s="6">
        <v>610380.38</v>
      </c>
      <c r="I42" s="6">
        <v>10486101.859999999</v>
      </c>
      <c r="J42" s="16">
        <v>397584.48</v>
      </c>
      <c r="K42" s="6"/>
      <c r="L42" s="6"/>
      <c r="M42" s="6"/>
      <c r="N42" s="6"/>
      <c r="O42" s="6"/>
      <c r="P42" s="26">
        <f t="shared" si="2"/>
        <v>17381866.830000002</v>
      </c>
    </row>
    <row r="43" spans="1:16" ht="15.75" customHeight="1" x14ac:dyDescent="0.25">
      <c r="A43" s="15" t="s">
        <v>50</v>
      </c>
      <c r="B43" s="22">
        <v>860000</v>
      </c>
      <c r="C43" s="28">
        <v>1362671.6</v>
      </c>
      <c r="D43" s="13">
        <v>0</v>
      </c>
      <c r="E43" s="6">
        <v>49088</v>
      </c>
      <c r="F43" s="6">
        <v>291856.61</v>
      </c>
      <c r="G43" s="6">
        <v>0</v>
      </c>
      <c r="H43" s="6">
        <v>651614.87</v>
      </c>
      <c r="I43" s="6">
        <v>140774</v>
      </c>
      <c r="J43" s="17">
        <v>0</v>
      </c>
      <c r="K43" s="6"/>
      <c r="L43" s="6"/>
      <c r="M43" s="6"/>
      <c r="N43" s="6"/>
      <c r="O43" s="6"/>
      <c r="P43" s="26">
        <f t="shared" si="2"/>
        <v>1133333.48</v>
      </c>
    </row>
    <row r="44" spans="1:16" ht="15.75" customHeight="1" x14ac:dyDescent="0.25">
      <c r="A44" s="15" t="s">
        <v>51</v>
      </c>
      <c r="B44" s="22">
        <v>0</v>
      </c>
      <c r="C44" s="28">
        <v>60341.99</v>
      </c>
      <c r="D44" s="13">
        <v>0</v>
      </c>
      <c r="E44" s="6">
        <v>38150.58</v>
      </c>
      <c r="F44" s="6">
        <v>0</v>
      </c>
      <c r="G44" s="6">
        <v>12862</v>
      </c>
      <c r="H44" s="6">
        <v>0</v>
      </c>
      <c r="I44" s="6">
        <v>0</v>
      </c>
      <c r="J44" s="17">
        <v>3479.99</v>
      </c>
      <c r="K44" s="6"/>
      <c r="L44" s="6"/>
      <c r="M44" s="6"/>
      <c r="N44" s="6"/>
      <c r="O44" s="6"/>
      <c r="P44" s="26">
        <f t="shared" si="2"/>
        <v>54492.57</v>
      </c>
    </row>
    <row r="45" spans="1:16" ht="15.75" customHeight="1" x14ac:dyDescent="0.25">
      <c r="A45" s="15" t="s">
        <v>52</v>
      </c>
      <c r="B45" s="22">
        <v>51778491</v>
      </c>
      <c r="C45" s="28">
        <v>32238691</v>
      </c>
      <c r="D45" s="13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17">
        <v>0</v>
      </c>
      <c r="K45" s="6"/>
      <c r="L45" s="6"/>
      <c r="M45" s="6"/>
      <c r="N45" s="6"/>
      <c r="O45" s="6"/>
      <c r="P45" s="26">
        <f t="shared" si="2"/>
        <v>0</v>
      </c>
    </row>
    <row r="46" spans="1:16" ht="15.75" customHeight="1" x14ac:dyDescent="0.25">
      <c r="A46" s="15" t="s">
        <v>53</v>
      </c>
      <c r="B46" s="22">
        <v>4550000</v>
      </c>
      <c r="C46" s="28">
        <v>6232610.9699999997</v>
      </c>
      <c r="D46" s="13">
        <v>0</v>
      </c>
      <c r="E46" s="6">
        <v>0</v>
      </c>
      <c r="F46" s="6">
        <v>11375.86</v>
      </c>
      <c r="G46" s="6">
        <v>174684.19</v>
      </c>
      <c r="H46" s="6">
        <v>75806.929999999993</v>
      </c>
      <c r="I46" s="6">
        <v>484319.2</v>
      </c>
      <c r="J46" s="17">
        <v>7403.59</v>
      </c>
      <c r="K46" s="6"/>
      <c r="L46" s="6"/>
      <c r="M46" s="6"/>
      <c r="N46" s="6"/>
      <c r="O46" s="6"/>
      <c r="P46" s="26">
        <f t="shared" si="2"/>
        <v>753589.7699999999</v>
      </c>
    </row>
    <row r="47" spans="1:16" ht="15.75" customHeight="1" x14ac:dyDescent="0.25">
      <c r="A47" s="15" t="s">
        <v>54</v>
      </c>
      <c r="B47" s="22">
        <v>0</v>
      </c>
      <c r="C47" s="28">
        <v>1862859.92</v>
      </c>
      <c r="D47" s="13">
        <v>0</v>
      </c>
      <c r="E47" s="6">
        <v>0</v>
      </c>
      <c r="F47" s="6">
        <v>0</v>
      </c>
      <c r="G47" s="6">
        <v>0</v>
      </c>
      <c r="H47" s="6">
        <v>0</v>
      </c>
      <c r="I47" s="6">
        <v>1274303.92</v>
      </c>
      <c r="J47" s="16">
        <v>0</v>
      </c>
      <c r="K47" s="6"/>
      <c r="L47" s="6"/>
      <c r="M47" s="6"/>
      <c r="N47" s="6"/>
      <c r="O47" s="6"/>
      <c r="P47" s="26">
        <f t="shared" si="2"/>
        <v>1274303.92</v>
      </c>
    </row>
    <row r="48" spans="1:16" ht="15.75" customHeight="1" x14ac:dyDescent="0.25">
      <c r="A48" s="15" t="s">
        <v>60</v>
      </c>
      <c r="B48" s="22"/>
      <c r="C48" s="28">
        <v>2190934.48</v>
      </c>
      <c r="D48" s="13">
        <v>0</v>
      </c>
      <c r="E48" s="6">
        <v>0</v>
      </c>
      <c r="F48" s="6">
        <v>0</v>
      </c>
      <c r="G48" s="6">
        <v>0</v>
      </c>
      <c r="H48" s="6">
        <v>1010539.98</v>
      </c>
      <c r="I48" s="6">
        <v>690300</v>
      </c>
      <c r="J48" s="16">
        <v>0</v>
      </c>
      <c r="K48" s="6"/>
      <c r="L48" s="6"/>
      <c r="M48" s="6"/>
      <c r="N48" s="6"/>
      <c r="O48" s="6"/>
      <c r="P48" s="26"/>
    </row>
    <row r="49" spans="1:16" s="29" customFormat="1" ht="15.75" customHeight="1" x14ac:dyDescent="0.25">
      <c r="A49" s="33" t="s">
        <v>58</v>
      </c>
      <c r="B49" s="23">
        <f>SUM(B50)</f>
        <v>2884525</v>
      </c>
      <c r="C49" s="23">
        <f>SUM(C50)</f>
        <v>2884525</v>
      </c>
      <c r="D49" s="23">
        <f t="shared" ref="D49:I49" si="12">SUM(D50)</f>
        <v>0</v>
      </c>
      <c r="E49" s="23">
        <f t="shared" si="12"/>
        <v>0</v>
      </c>
      <c r="F49" s="23">
        <f t="shared" si="12"/>
        <v>0</v>
      </c>
      <c r="G49" s="23">
        <f t="shared" si="12"/>
        <v>0</v>
      </c>
      <c r="H49" s="23">
        <f t="shared" si="12"/>
        <v>0</v>
      </c>
      <c r="I49" s="23">
        <f t="shared" si="12"/>
        <v>0</v>
      </c>
      <c r="J49" s="32"/>
      <c r="K49" s="34"/>
      <c r="L49" s="34"/>
      <c r="M49" s="34"/>
      <c r="N49" s="34"/>
      <c r="O49" s="34"/>
      <c r="P49" s="32"/>
    </row>
    <row r="50" spans="1:16" ht="15.75" customHeight="1" x14ac:dyDescent="0.25">
      <c r="A50" s="15" t="s">
        <v>59</v>
      </c>
      <c r="B50" s="22">
        <v>2884525</v>
      </c>
      <c r="C50" s="28">
        <v>2884525</v>
      </c>
      <c r="D50" s="13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7"/>
      <c r="K50" s="6"/>
      <c r="L50" s="6"/>
      <c r="M50" s="6"/>
      <c r="N50" s="6"/>
      <c r="O50" s="6"/>
      <c r="P50" s="26"/>
    </row>
    <row r="51" spans="1:16" s="3" customFormat="1" ht="20.25" customHeight="1" x14ac:dyDescent="0.25">
      <c r="A51" s="7" t="s">
        <v>0</v>
      </c>
      <c r="B51" s="8">
        <f>B12+B17+B27+B35+B39+B41+B49</f>
        <v>2838762408</v>
      </c>
      <c r="C51" s="8">
        <f t="shared" ref="C51:I51" si="13">C12+C17+C27+C35+C39+C41+C49</f>
        <v>2864033902.6300001</v>
      </c>
      <c r="D51" s="8">
        <f t="shared" si="13"/>
        <v>144979158.31999999</v>
      </c>
      <c r="E51" s="8">
        <f t="shared" si="13"/>
        <v>188392077.21000001</v>
      </c>
      <c r="F51" s="8">
        <f t="shared" si="13"/>
        <v>321126080.67999995</v>
      </c>
      <c r="G51" s="8">
        <f t="shared" si="13"/>
        <v>191892350.72</v>
      </c>
      <c r="H51" s="8">
        <f t="shared" si="13"/>
        <v>181672491.5</v>
      </c>
      <c r="I51" s="8">
        <f t="shared" si="13"/>
        <v>256906326.64999998</v>
      </c>
      <c r="J51" s="8">
        <f>J49+J41+J39+J35+J27+J17+J12</f>
        <v>176706364.46000001</v>
      </c>
      <c r="K51" s="8">
        <f>K12+K17+K27+K35+K41</f>
        <v>0</v>
      </c>
      <c r="L51" s="8">
        <f>L12+L17+L27+L35+L41</f>
        <v>0</v>
      </c>
      <c r="M51" s="8">
        <f t="shared" ref="M51:O51" si="14">M12+M17+M27+M35+M41</f>
        <v>0</v>
      </c>
      <c r="N51" s="8">
        <f t="shared" si="14"/>
        <v>0</v>
      </c>
      <c r="O51" s="8">
        <f t="shared" si="14"/>
        <v>0</v>
      </c>
      <c r="P51" s="11">
        <f t="shared" ref="P51" si="15">SUM(D51:O51)</f>
        <v>1461674849.54</v>
      </c>
    </row>
    <row r="52" spans="1:16" x14ac:dyDescent="0.25">
      <c r="B52" s="40"/>
      <c r="C52" s="1"/>
    </row>
    <row r="53" spans="1:16" x14ac:dyDescent="0.25">
      <c r="B53" s="40"/>
      <c r="C53" s="1"/>
    </row>
    <row r="54" spans="1:16" x14ac:dyDescent="0.25">
      <c r="A54" s="37" t="s">
        <v>64</v>
      </c>
      <c r="B54" s="40"/>
      <c r="C54" s="1"/>
      <c r="F54" s="52" t="s">
        <v>63</v>
      </c>
      <c r="G54" s="52"/>
      <c r="M54" s="51" t="s">
        <v>62</v>
      </c>
      <c r="N54" s="51"/>
    </row>
    <row r="55" spans="1:16" x14ac:dyDescent="0.25">
      <c r="B55" s="40"/>
      <c r="C55" s="1"/>
    </row>
    <row r="56" spans="1:16" x14ac:dyDescent="0.25">
      <c r="C56" s="1"/>
    </row>
    <row r="57" spans="1:16" x14ac:dyDescent="0.25">
      <c r="B57" s="40"/>
      <c r="C57" s="1"/>
    </row>
    <row r="58" spans="1:16" x14ac:dyDescent="0.25">
      <c r="B58" s="40"/>
      <c r="C58" s="1"/>
    </row>
    <row r="59" spans="1:16" x14ac:dyDescent="0.25">
      <c r="B59" s="40"/>
      <c r="C59" s="1"/>
      <c r="K59" s="50"/>
      <c r="L59" s="50"/>
    </row>
    <row r="60" spans="1:16" ht="24.75" customHeight="1" x14ac:dyDescent="0.25">
      <c r="A60" s="48" t="s">
        <v>17</v>
      </c>
      <c r="B60" s="48"/>
      <c r="C60" s="48"/>
      <c r="D60" s="48"/>
      <c r="E60" s="48"/>
      <c r="F60" s="48"/>
      <c r="G60" s="48"/>
      <c r="K60" s="41"/>
    </row>
    <row r="61" spans="1:16" ht="22.5" customHeight="1" x14ac:dyDescent="0.25">
      <c r="A61" s="49" t="s">
        <v>18</v>
      </c>
      <c r="B61" s="49"/>
      <c r="C61" s="49"/>
      <c r="D61" s="49"/>
      <c r="E61" s="49"/>
      <c r="F61" s="49"/>
      <c r="G61" s="49"/>
      <c r="L61" s="37"/>
    </row>
    <row r="62" spans="1:16" ht="33.75" customHeight="1" x14ac:dyDescent="0.25">
      <c r="A62" s="48" t="s">
        <v>19</v>
      </c>
      <c r="B62" s="48"/>
      <c r="C62" s="48"/>
      <c r="D62" s="48"/>
      <c r="E62" s="48"/>
      <c r="F62" s="48"/>
      <c r="G62" s="48"/>
      <c r="H62" s="48"/>
      <c r="I62" s="48"/>
      <c r="L62" s="38"/>
    </row>
    <row r="63" spans="1:16" x14ac:dyDescent="0.25">
      <c r="D63" s="42"/>
      <c r="E63" s="42"/>
      <c r="F63" s="42"/>
      <c r="K63" s="39"/>
      <c r="L63" s="38"/>
    </row>
    <row r="64" spans="1:16" x14ac:dyDescent="0.25">
      <c r="K64" s="39"/>
    </row>
  </sheetData>
  <mergeCells count="14">
    <mergeCell ref="D63:F63"/>
    <mergeCell ref="A6:P6"/>
    <mergeCell ref="A9:A10"/>
    <mergeCell ref="B9:B10"/>
    <mergeCell ref="C9:C10"/>
    <mergeCell ref="A7:P7"/>
    <mergeCell ref="A8:P8"/>
    <mergeCell ref="D9:P9"/>
    <mergeCell ref="A60:G60"/>
    <mergeCell ref="A61:G61"/>
    <mergeCell ref="A62:I62"/>
    <mergeCell ref="K59:L59"/>
    <mergeCell ref="M54:N54"/>
    <mergeCell ref="F54:G54"/>
  </mergeCells>
  <printOptions horizontalCentered="1"/>
  <pageMargins left="0.25" right="0.25" top="0.5" bottom="0.25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patriaminerva5@gmail.com</cp:lastModifiedBy>
  <cp:lastPrinted>2024-08-15T00:57:04Z</cp:lastPrinted>
  <dcterms:created xsi:type="dcterms:W3CDTF">2021-07-29T18:58:50Z</dcterms:created>
  <dcterms:modified xsi:type="dcterms:W3CDTF">2024-08-15T03:23:27Z</dcterms:modified>
</cp:coreProperties>
</file>